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chyornenkiy\Desktop\Документы ППМИ\"/>
    </mc:Choice>
  </mc:AlternateContent>
  <xr:revisionPtr revIDLastSave="0" documentId="13_ncr:1_{7B42898F-CE8F-41C4-931E-EE97012232D1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Лист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E2" i="1" l="1"/>
  <c r="F2" i="1" s="1"/>
  <c r="G2" i="1"/>
  <c r="D5" i="1"/>
  <c r="E5" i="1" s="1"/>
  <c r="G5" i="1" s="1"/>
  <c r="D4" i="1"/>
  <c r="E4" i="1" s="1"/>
  <c r="G4" i="1" s="1"/>
  <c r="D3" i="1"/>
  <c r="E3" i="1" l="1"/>
  <c r="F3" i="1" s="1"/>
  <c r="G3" i="1" s="1"/>
  <c r="C2" i="1"/>
  <c r="D6" i="1"/>
  <c r="G6" i="1" l="1"/>
</calcChain>
</file>

<file path=xl/sharedStrings.xml><?xml version="1.0" encoding="utf-8"?>
<sst xmlns="http://schemas.openxmlformats.org/spreadsheetml/2006/main" count="23" uniqueCount="23">
  <si>
    <t>Норматив</t>
  </si>
  <si>
    <t>%</t>
  </si>
  <si>
    <t>ДЛЯ РАСЧЕТА</t>
  </si>
  <si>
    <t>Сумма проекта</t>
  </si>
  <si>
    <t>ИМБТ</t>
  </si>
  <si>
    <t>не более 80%</t>
  </si>
  <si>
    <t>не менее 8%</t>
  </si>
  <si>
    <t>не менее 4%</t>
  </si>
  <si>
    <t>не менее 8%*</t>
  </si>
  <si>
    <t>Сумма в рублях</t>
  </si>
  <si>
    <t>Местный бюджет</t>
  </si>
  <si>
    <t>Граждане</t>
  </si>
  <si>
    <t>Юридические лица, ИП</t>
  </si>
  <si>
    <t>ИНСТРУКЦИЯ ПО РАБОТЕ С КАЛЬКУЛЯТОРОМ</t>
  </si>
  <si>
    <t>1. Введите стоимость проекта согласно смете/расчету (Синяя ячейка).</t>
  </si>
  <si>
    <t>ДЛЯ РАСЧЕТА 2</t>
  </si>
  <si>
    <t>4. Если нарушены необходимые условия, ячейка окрашивается в красный цвет и необходимо исправить ошибку.</t>
  </si>
  <si>
    <t>Сумма в тыс. рублей
ДЛЯ ЗАЯВКИ</t>
  </si>
  <si>
    <t xml:space="preserve">2. Введите планируемый процент вклада из источников в соответствующих ячейках (Зеленые ячейки).
</t>
  </si>
  <si>
    <t xml:space="preserve">*Вклад от юридических лиц и индивидуальных предпринимателей может быть менее 8%, но в таком случае этот вклад перераспределяется на местный бюджет и граждан. </t>
  </si>
  <si>
    <t xml:space="preserve">3. В столбце "Норматив" указаны неодходимые условия ППМИ. </t>
  </si>
  <si>
    <t>5. Для заполнения таблицы №2 Заявки на участие в конкурсном отборе используйте цифры из последнего столбца (Желтые ячейки) и проценты (Зеленые ячейки).</t>
  </si>
  <si>
    <t>Источник
софинансирования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</si>
</sst>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0"/>
  </numFmts>
  <fonts count="11">
    <font>
      <sz val="11"/>
      <color theme="1"/>
      <name val="Calibri"/>
      <charset val="134"/>
      <scheme val="minor"/>
    </font>
    <font>
      <b/>
      <sz val="14"/>
      <color theme="1"/>
      <name val="Times New Roman"/>
      <charset val="204"/>
    </font>
    <font>
      <sz val="14"/>
      <color theme="1"/>
      <name val="Times New Roman"/>
      <charset val="204"/>
    </font>
    <font>
      <b/>
      <sz val="14"/>
      <color theme="1" tint="0.499984740745262"/>
      <name val="Times New Roman"/>
      <charset val="204"/>
    </font>
    <font>
      <sz val="11"/>
      <color theme="1" tint="0.499984740745262"/>
      <name val="Calibri"/>
      <charset val="13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 tint="0.499984740745262"/>
      <name val="Calibri"/>
      <family val="2"/>
      <charset val="204"/>
      <scheme val="minor"/>
    </font>
    <font>
      <b/>
      <sz val="14"/>
      <color theme="1" tint="0.499984740745262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2" fontId="0" fillId="0" borderId="0" xfId="0" applyNumberFormat="1"/>
    <xf numFmtId="0" fontId="3" fillId="0" borderId="0" xfId="0" applyFont="1" applyAlignment="1">
      <alignment horizontal="center"/>
    </xf>
    <xf numFmtId="4" fontId="4" fillId="0" borderId="0" xfId="0" applyNumberFormat="1" applyFont="1"/>
    <xf numFmtId="0" fontId="2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5" xfId="0" applyFont="1" applyBorder="1" applyAlignment="1">
      <alignment horizontal="center" wrapText="1"/>
    </xf>
    <xf numFmtId="0" fontId="5" fillId="0" borderId="3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4" fontId="8" fillId="0" borderId="0" xfId="0" applyNumberFormat="1" applyFont="1"/>
    <xf numFmtId="0" fontId="9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9" fontId="2" fillId="0" borderId="6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4" fontId="5" fillId="4" borderId="9" xfId="0" applyNumberFormat="1" applyFont="1" applyFill="1" applyBorder="1" applyAlignment="1" applyProtection="1">
      <alignment horizontal="center"/>
      <protection locked="0"/>
    </xf>
    <xf numFmtId="10" fontId="2" fillId="0" borderId="2" xfId="0" applyNumberFormat="1" applyFont="1" applyBorder="1" applyAlignment="1">
      <alignment horizontal="center"/>
    </xf>
    <xf numFmtId="10" fontId="2" fillId="3" borderId="5" xfId="0" applyNumberFormat="1" applyFont="1" applyFill="1" applyBorder="1" applyAlignment="1" applyProtection="1">
      <alignment horizontal="center"/>
      <protection locked="0"/>
    </xf>
    <xf numFmtId="10" fontId="2" fillId="3" borderId="2" xfId="0" applyNumberFormat="1" applyFont="1" applyFill="1" applyBorder="1" applyAlignment="1" applyProtection="1">
      <alignment horizontal="center"/>
      <protection locked="0"/>
    </xf>
    <xf numFmtId="10" fontId="2" fillId="3" borderId="1" xfId="0" applyNumberFormat="1" applyFont="1" applyFill="1" applyBorder="1" applyAlignment="1" applyProtection="1">
      <alignment horizontal="center"/>
      <protection locked="0"/>
    </xf>
    <xf numFmtId="164" fontId="7" fillId="2" borderId="5" xfId="0" applyNumberFormat="1" applyFont="1" applyFill="1" applyBorder="1"/>
    <xf numFmtId="164" fontId="7" fillId="2" borderId="2" xfId="0" applyNumberFormat="1" applyFont="1" applyFill="1" applyBorder="1"/>
    <xf numFmtId="164" fontId="7" fillId="2" borderId="1" xfId="0" applyNumberFormat="1" applyFont="1" applyFill="1" applyBorder="1"/>
    <xf numFmtId="0" fontId="6" fillId="0" borderId="7" xfId="0" applyFont="1" applyBorder="1" applyAlignment="1">
      <alignment horizontal="center" wrapText="1"/>
    </xf>
    <xf numFmtId="4" fontId="10" fillId="0" borderId="10" xfId="0" applyNumberFormat="1" applyFont="1" applyBorder="1" applyAlignment="1">
      <alignment horizontal="center"/>
    </xf>
    <xf numFmtId="4" fontId="10" fillId="0" borderId="9" xfId="0" applyNumberFormat="1" applyFont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</cellXfs>
  <cellStyles count="1">
    <cellStyle name="Обычный" xfId="0" builtinId="0"/>
  </cellStyles>
  <dxfs count="4">
    <dxf>
      <fill>
        <patternFill patternType="solid">
          <bgColor rgb="FFFF6E6E"/>
        </patternFill>
      </fill>
    </dxf>
    <dxf>
      <fill>
        <patternFill>
          <bgColor rgb="FFFF6E6E"/>
        </patternFill>
      </fill>
    </dxf>
    <dxf>
      <fill>
        <patternFill patternType="solid">
          <bgColor rgb="FFFF6E6E"/>
        </patternFill>
      </fill>
    </dxf>
    <dxf>
      <fill>
        <patternFill patternType="solid">
          <bgColor rgb="FFFF6E6E"/>
        </patternFill>
      </fill>
    </dxf>
  </dxfs>
  <tableStyles count="1" defaultTableStyle="TableStyleMedium2" defaultPivotStyle="PivotStyleLight16">
    <tableStyle name="Стиль сводной таблицы 1" table="0" count="0" xr9:uid="{00000000-0011-0000-FFFF-FFFF00000000}"/>
  </tableStyles>
  <colors>
    <mruColors>
      <color rgb="FFFF6E6E"/>
      <color rgb="FFFF1E00"/>
      <color rgb="FFFF3C3C"/>
      <color rgb="FFFF3B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showGridLines="0" showRowColHeaders="0" tabSelected="1" zoomScale="98" zoomScaleNormal="98" workbookViewId="0">
      <selection activeCell="G20" sqref="G20"/>
    </sheetView>
  </sheetViews>
  <sheetFormatPr defaultColWidth="9" defaultRowHeight="15"/>
  <cols>
    <col min="1" max="1" width="31.42578125" customWidth="1"/>
    <col min="2" max="2" width="20.7109375" customWidth="1"/>
    <col min="3" max="3" width="10.7109375" customWidth="1"/>
    <col min="4" max="4" width="21.28515625" customWidth="1"/>
    <col min="5" max="5" width="24" hidden="1" customWidth="1"/>
    <col min="6" max="6" width="28.85546875" hidden="1" customWidth="1"/>
    <col min="7" max="7" width="27.5703125" customWidth="1"/>
  </cols>
  <sheetData>
    <row r="1" spans="1:7" ht="57" thickBot="1">
      <c r="A1" s="26" t="s">
        <v>22</v>
      </c>
      <c r="B1" s="12" t="s">
        <v>0</v>
      </c>
      <c r="C1" s="12" t="s">
        <v>1</v>
      </c>
      <c r="D1" s="17" t="s">
        <v>9</v>
      </c>
      <c r="E1" s="2" t="s">
        <v>2</v>
      </c>
      <c r="F1" s="10" t="s">
        <v>15</v>
      </c>
      <c r="G1" s="6" t="s">
        <v>17</v>
      </c>
    </row>
    <row r="2" spans="1:7" ht="24.95" customHeight="1" thickBot="1">
      <c r="A2" s="11" t="s">
        <v>3</v>
      </c>
      <c r="B2" s="13">
        <v>1</v>
      </c>
      <c r="C2" s="19" t="str">
        <f>IF(SUM(C3:C6)=100%,SUM(C3:C6),"Ошибка")</f>
        <v>Ошибка</v>
      </c>
      <c r="D2" s="18"/>
      <c r="E2" s="3">
        <f>ROUNDDOWN(D2,0)</f>
        <v>0</v>
      </c>
      <c r="F2" s="3">
        <f>D2-E2</f>
        <v>0</v>
      </c>
      <c r="G2" s="23">
        <f>D2/1000</f>
        <v>0</v>
      </c>
    </row>
    <row r="3" spans="1:7" ht="24.95" customHeight="1">
      <c r="A3" s="5" t="s">
        <v>10</v>
      </c>
      <c r="B3" s="14" t="s">
        <v>6</v>
      </c>
      <c r="C3" s="20"/>
      <c r="D3" s="27">
        <f>D2*C3</f>
        <v>0</v>
      </c>
      <c r="E3" s="9">
        <f>+ROUNDUP(D3,0)</f>
        <v>0</v>
      </c>
      <c r="F3" s="9">
        <f>E3+F2</f>
        <v>0</v>
      </c>
      <c r="G3" s="24">
        <f>F3/1000</f>
        <v>0</v>
      </c>
    </row>
    <row r="4" spans="1:7" ht="24.95" customHeight="1">
      <c r="A4" s="5" t="s">
        <v>11</v>
      </c>
      <c r="B4" s="14" t="s">
        <v>7</v>
      </c>
      <c r="C4" s="21"/>
      <c r="D4" s="28">
        <f>D2*C4</f>
        <v>0</v>
      </c>
      <c r="E4" s="3">
        <f>ROUNDUP(D4,0)</f>
        <v>0</v>
      </c>
      <c r="F4" s="3"/>
      <c r="G4" s="24">
        <f>E4/1000</f>
        <v>0</v>
      </c>
    </row>
    <row r="5" spans="1:7" ht="24.95" customHeight="1">
      <c r="A5" s="7" t="s">
        <v>12</v>
      </c>
      <c r="B5" s="15" t="s">
        <v>8</v>
      </c>
      <c r="C5" s="21"/>
      <c r="D5" s="28">
        <f>D2*C5</f>
        <v>0</v>
      </c>
      <c r="E5" s="3">
        <f>ROUNDUP(D5,0)</f>
        <v>0</v>
      </c>
      <c r="F5" s="3"/>
      <c r="G5" s="24">
        <f>E5/1000</f>
        <v>0</v>
      </c>
    </row>
    <row r="6" spans="1:7" ht="24.95" customHeight="1" thickBot="1">
      <c r="A6" s="4" t="s">
        <v>4</v>
      </c>
      <c r="B6" s="16" t="s">
        <v>5</v>
      </c>
      <c r="C6" s="22"/>
      <c r="D6" s="29">
        <f>D2*C6</f>
        <v>0</v>
      </c>
      <c r="E6" s="3"/>
      <c r="F6" s="3"/>
      <c r="G6" s="25">
        <f>G2-G3-G4-G5</f>
        <v>0</v>
      </c>
    </row>
    <row r="7" spans="1:7">
      <c r="D7" s="1"/>
    </row>
    <row r="8" spans="1:7" ht="18.75">
      <c r="A8" s="8" t="s">
        <v>13</v>
      </c>
    </row>
    <row r="9" spans="1:7" ht="18.75">
      <c r="A9" s="5" t="s">
        <v>14</v>
      </c>
    </row>
    <row r="10" spans="1:7" ht="18.75">
      <c r="A10" s="5" t="s">
        <v>18</v>
      </c>
    </row>
    <row r="11" spans="1:7" ht="18.75">
      <c r="A11" s="5" t="s">
        <v>20</v>
      </c>
    </row>
    <row r="12" spans="1:7" ht="18.75">
      <c r="A12" s="5" t="s">
        <v>19</v>
      </c>
    </row>
    <row r="13" spans="1:7" ht="18.75">
      <c r="A13" s="5" t="s">
        <v>16</v>
      </c>
    </row>
    <row r="14" spans="1:7" ht="18.75">
      <c r="A14" s="5" t="s">
        <v>21</v>
      </c>
    </row>
    <row r="15" spans="1:7" ht="18.75">
      <c r="A15" s="5"/>
    </row>
    <row r="20" spans="1:1" ht="18.75">
      <c r="A20" s="5"/>
    </row>
    <row r="21" spans="1:1" ht="18.75">
      <c r="A21" s="5"/>
    </row>
  </sheetData>
  <sheetProtection algorithmName="SHA-512" hashValue="SxREcDwpkrre8yYC8AgLFm54UVbhLaYcHcJCBI5o2E9E+zMKxSzV4P1vb4UKLYe4IVkhXOGqDI6rrwCLons/RA==" saltValue="lbw82M9qGYacjOOmOWre1w==" spinCount="100000" sheet="1"/>
  <protectedRanges>
    <protectedRange sqref="C3:C6 D2" name="Диапазон1"/>
  </protectedRanges>
  <conditionalFormatting sqref="C2">
    <cfRule type="cellIs" dxfId="3" priority="9" operator="equal">
      <formula>"Ошибка"</formula>
    </cfRule>
  </conditionalFormatting>
  <conditionalFormatting sqref="C3">
    <cfRule type="cellIs" dxfId="2" priority="6" operator="lessThan">
      <formula>0.08</formula>
    </cfRule>
  </conditionalFormatting>
  <conditionalFormatting sqref="C4">
    <cfRule type="cellIs" dxfId="1" priority="5" operator="lessThan">
      <formula>0.04</formula>
    </cfRule>
  </conditionalFormatting>
  <conditionalFormatting sqref="C6">
    <cfRule type="cellIs" priority="4" operator="greaterThan">
      <formula>0.8</formula>
    </cfRule>
    <cfRule type="cellIs" dxfId="0" priority="7" operator="greaterThan">
      <formula>0.8</formula>
    </cfRule>
  </conditionalFormatting>
  <pageMargins left="0.7" right="0.7" top="0.75" bottom="0.75" header="0.3" footer="0.3"/>
  <pageSetup paperSize="9" fitToWidth="0" fitToHeight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Коленченко</dc:creator>
  <cp:lastModifiedBy>В.С. Черненький</cp:lastModifiedBy>
  <dcterms:created xsi:type="dcterms:W3CDTF">2015-06-06T01:19:00Z</dcterms:created>
  <dcterms:modified xsi:type="dcterms:W3CDTF">2025-10-07T07:38:02Z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1049-11.1.0.11723</vt:lpwstr>
  </property>
</Properties>
</file>